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I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<sst xmlns="http://schemas.openxmlformats.org/spreadsheetml/2006/main" count="33" uniqueCount="30">
  <si>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CIL 2020-2021</t>
  </si>
  <si>
    <t xml:space="preserve">spend profile - please add formulae from spend detail section</t>
  </si>
  <si>
    <t xml:space="preserve">receipts</t>
  </si>
  <si>
    <t xml:space="preserve">cumulative receipts</t>
  </si>
  <si>
    <t xml:space="preserve">Remaing</t>
  </si>
  <si>
    <t xml:space="preserve">cumulative spend</t>
  </si>
  <si>
    <t xml:space="preserve">2018/19</t>
  </si>
  <si>
    <t xml:space="preserve">2019/20</t>
  </si>
  <si>
    <t xml:space="preserve">2020/21</t>
  </si>
  <si>
    <t xml:space="preserve">2021/22</t>
  </si>
  <si>
    <t xml:space="preserve">2022/23</t>
  </si>
  <si>
    <t xml:space="preserve">2023/24</t>
  </si>
  <si>
    <t xml:space="preserve">5 yr spend by date</t>
  </si>
  <si>
    <t xml:space="preserve">spent</t>
  </si>
  <si>
    <t xml:space="preserve"> </t>
  </si>
  <si>
    <t xml:space="preserve">correction of underpayment</t>
  </si>
  <si>
    <t xml:space="preserve">TOTAL INCOME </t>
  </si>
  <si>
    <t xml:space="preserve">TOTAL SPEND</t>
  </si>
  <si>
    <t xml:space="preserve">Spend details</t>
  </si>
  <si>
    <t xml:space="preserve">REMAINING CIL FUNDS</t>
  </si>
  <si>
    <t xml:space="preserve">Staffordshire Safer Roads</t>
  </si>
  <si>
    <t xml:space="preserve">AEDdonate</t>
  </si>
  <si>
    <t xml:space="preserve">David Ogilvie Engineering </t>
  </si>
  <si>
    <t xml:space="preserve">Pending deadlines</t>
  </si>
  <si>
    <t xml:space="preserve">Spend By</t>
  </si>
  <si>
    <t xml:space="preserve">Morelock Speed Indicators</t>
  </si>
  <si>
    <t xml:space="preserve">Hednesford Station Adoption group grant</t>
  </si>
  <si>
    <t xml:space="preserve">Cafe Barriers</t>
  </si>
  <si>
    <t xml:space="preserve">4 x Table &amp; Chairs</t>
  </si>
  <si>
    <t xml:space="preserve">TOTAL EXPENDITURE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</si>
</sst>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\£* #,##0.00_-;&quot;-£&quot;* #,##0.00_-;_-\£* \-??_-;_-@_-"/>
    <numFmt numFmtId="166" formatCode="_(\$* #,##0.00_);_(\$* \(#,##0.00\);_(\$* \-??_);_(@_)"/>
    <numFmt numFmtId="167" formatCode="0%"/>
    <numFmt numFmtId="168" formatCode="[$-809]mmm\-yy"/>
    <numFmt numFmtId="169" formatCode="_-[$£-809]* #,##0.00_-;\-[$£-809]* #,##0.00_-;_-[$£-809]* \-??_-;_-@_-"/>
    <numFmt numFmtId="170" formatCode="_-[$£-809]* #,##0_-;\-[$£-809]* #,##0_-;_-[$£-809]* \-??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1"/>
    </font>
    <font>
      <sz val="12"/>
      <color rgb="FF000000"/>
      <name val="Times New Roman"/>
      <family val="2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Times New Roman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A6A6A6"/>
        <bgColor rgb="FFAEAAAA"/>
      </patternFill>
    </fill>
    <fill>
      <patternFill patternType="solid">
        <fgColor rgb="FFD9E1F2"/>
        <bgColor rgb="FFF2F2F2"/>
      </patternFill>
    </fill>
    <fill>
      <patternFill patternType="solid">
        <fgColor rgb="FFC6E0B4"/>
        <bgColor rgb="FFD9E1F2"/>
      </patternFill>
    </fill>
    <fill>
      <patternFill patternType="solid">
        <fgColor rgb="FFAEAAAA"/>
        <bgColor rgb="FFA6A6A6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A6A6A6"/>
      </patternFill>
    </fill>
    <fill>
      <patternFill patternType="solid">
        <fgColor rgb="FF974FD1"/>
        <bgColor rgb="FF993366"/>
      </patternFill>
    </fill>
    <fill>
      <patternFill patternType="solid">
        <fgColor rgb="FF00B0F0"/>
        <bgColor rgb="FF33CC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2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5" borderId="12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10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5" borderId="1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5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6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6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7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8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9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9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4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1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1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4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1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1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1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1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4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9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9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9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urrency 2" xfId="20"/>
    <cellStyle name="Currency 3" xfId="21"/>
    <cellStyle name="Normal 2" xfId="22"/>
    <cellStyle name="Normal 3" xfId="23"/>
    <cellStyle name="Normal_Monthly Finance report against budgets year ending 31st (2)" xfId="24"/>
    <cellStyle name="Percent 2" xfId="2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AA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0B4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974FD1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26.58"/>
    <col collapsed="false" customWidth="true" hidden="false" outlineLevel="0" max="3" min="3" style="0" width="11.42"/>
    <col collapsed="false" customWidth="true" hidden="false" outlineLevel="0" max="6" min="4" style="0" width="18.85"/>
    <col collapsed="false" customWidth="true" hidden="false" outlineLevel="0" max="7" min="7" style="0" width="10.42"/>
    <col collapsed="false" customWidth="true" hidden="false" outlineLevel="0" max="8" min="8" style="0" width="11.29"/>
    <col collapsed="false" customWidth="true" hidden="false" outlineLevel="0" max="9" min="9" style="0" width="10.85"/>
    <col collapsed="false" customWidth="true" hidden="false" outlineLevel="0" max="12" min="10" style="0" width="10.14"/>
    <col collapsed="false" customWidth="true" hidden="false" outlineLevel="0" max="13" min="13" style="0" width="16.57"/>
  </cols>
  <sheetData>
    <row r="1" customFormat="false" ht="15" hidden="false" customHeight="false" outlineLevel="0" collapsed="false">
      <c r="A1" s="1" t="s">
        <v>0</v>
      </c>
      <c r="B1" s="2"/>
      <c r="G1" s="3" t="s">
        <v>1</v>
      </c>
      <c r="H1" s="3"/>
      <c r="I1" s="3"/>
      <c r="J1" s="3"/>
      <c r="K1" s="3"/>
      <c r="L1" s="3"/>
    </row>
    <row r="2" s="12" customFormat="true" ht="15" hidden="false" customHeight="false" outlineLevel="0" collapsed="false">
      <c r="A2" s="4"/>
      <c r="B2" s="5"/>
      <c r="C2" s="6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8" t="s">
        <v>7</v>
      </c>
      <c r="I2" s="8" t="s">
        <v>8</v>
      </c>
      <c r="J2" s="9" t="s">
        <v>9</v>
      </c>
      <c r="K2" s="9" t="s">
        <v>10</v>
      </c>
      <c r="L2" s="10" t="s">
        <v>11</v>
      </c>
      <c r="M2" s="11" t="s">
        <v>12</v>
      </c>
    </row>
    <row r="3" customFormat="false" ht="15" hidden="false" customHeight="false" outlineLevel="0" collapsed="false">
      <c r="A3" s="13" t="n">
        <v>42644</v>
      </c>
      <c r="B3" s="14"/>
      <c r="C3" s="15" t="n">
        <v>380.4</v>
      </c>
      <c r="D3" s="16" t="n">
        <f aca="false">C3</f>
        <v>380.4</v>
      </c>
      <c r="E3" s="16"/>
      <c r="F3" s="16" t="n">
        <f aca="false">SUM(G3:L3)</f>
        <v>354.48</v>
      </c>
      <c r="G3" s="17" t="n">
        <f aca="false">C18</f>
        <v>354.48</v>
      </c>
      <c r="H3" s="18"/>
      <c r="I3" s="18"/>
      <c r="J3" s="19"/>
      <c r="K3" s="19"/>
      <c r="L3" s="19"/>
      <c r="M3" s="20" t="s">
        <v>13</v>
      </c>
    </row>
    <row r="4" customFormat="false" ht="15" hidden="false" customHeight="false" outlineLevel="0" collapsed="false">
      <c r="A4" s="21" t="n">
        <v>42856</v>
      </c>
      <c r="B4" s="14"/>
      <c r="C4" s="22" t="n">
        <v>1584</v>
      </c>
      <c r="D4" s="23" t="n">
        <f aca="false">D3+C4</f>
        <v>1964.4</v>
      </c>
      <c r="E4" s="16"/>
      <c r="F4" s="24" t="n">
        <f aca="false">F3+SUM(G4:L4)</f>
        <v>354.48</v>
      </c>
      <c r="G4" s="25"/>
      <c r="H4" s="26"/>
      <c r="I4" s="26"/>
      <c r="J4" s="27"/>
      <c r="K4" s="27"/>
      <c r="L4" s="27"/>
      <c r="M4" s="28" t="s">
        <v>13</v>
      </c>
    </row>
    <row r="5" customFormat="false" ht="13.8" hidden="false" customHeight="false" outlineLevel="0" collapsed="false">
      <c r="A5" s="13" t="n">
        <v>43009</v>
      </c>
      <c r="B5" s="14"/>
      <c r="C5" s="22" t="n">
        <v>616.59</v>
      </c>
      <c r="D5" s="23" t="n">
        <f aca="false">D4+C5</f>
        <v>2580.99</v>
      </c>
      <c r="E5" s="16"/>
      <c r="F5" s="24" t="n">
        <f aca="false">F4+SUM(G5:L5)</f>
        <v>354.48</v>
      </c>
      <c r="G5" s="29"/>
      <c r="H5" s="26"/>
      <c r="I5" s="30"/>
      <c r="J5" s="27"/>
      <c r="K5" s="27"/>
      <c r="L5" s="27"/>
      <c r="M5" s="28" t="s">
        <v>13</v>
      </c>
    </row>
    <row r="6" customFormat="false" ht="13.8" hidden="false" customHeight="false" outlineLevel="0" collapsed="false">
      <c r="A6" s="13" t="n">
        <v>43191</v>
      </c>
      <c r="B6" s="14"/>
      <c r="C6" s="22" t="n">
        <v>3395.99</v>
      </c>
      <c r="D6" s="23" t="n">
        <f aca="false">D5+C6</f>
        <v>5976.98</v>
      </c>
      <c r="E6" s="16"/>
      <c r="F6" s="24" t="n">
        <f aca="false">F5+SUM(G6:L6)</f>
        <v>5058.31</v>
      </c>
      <c r="G6" s="17" t="n">
        <f aca="false">C19+C20</f>
        <v>2857.5</v>
      </c>
      <c r="H6" s="26"/>
      <c r="I6" s="31" t="n">
        <f aca="false">C21+C22</f>
        <v>1846.33</v>
      </c>
      <c r="J6" s="32"/>
      <c r="K6" s="27"/>
      <c r="L6" s="27"/>
      <c r="M6" s="28" t="s">
        <v>13</v>
      </c>
    </row>
    <row r="7" customFormat="false" ht="13.8" hidden="false" customHeight="false" outlineLevel="0" collapsed="false">
      <c r="A7" s="13" t="n">
        <v>43374</v>
      </c>
      <c r="B7" s="14"/>
      <c r="C7" s="22" t="n">
        <v>19880.93</v>
      </c>
      <c r="D7" s="23" t="n">
        <f aca="false">D6+C7</f>
        <v>25857.91</v>
      </c>
      <c r="E7" s="16" t="n">
        <f aca="false">D7-F7</f>
        <v>19480.9</v>
      </c>
      <c r="F7" s="24" t="n">
        <f aca="false">F6+SUM(G7:L7)</f>
        <v>6377.01</v>
      </c>
      <c r="G7" s="33"/>
      <c r="H7" s="26"/>
      <c r="I7" s="26"/>
      <c r="J7" s="32" t="n">
        <f aca="false">C23+C24</f>
        <v>1318.7</v>
      </c>
      <c r="K7" s="27"/>
      <c r="L7" s="27"/>
      <c r="M7" s="34" t="n">
        <v>45200</v>
      </c>
    </row>
    <row r="8" customFormat="false" ht="13.8" hidden="false" customHeight="false" outlineLevel="0" collapsed="false">
      <c r="A8" s="13" t="n">
        <v>43556</v>
      </c>
      <c r="B8" s="14"/>
      <c r="C8" s="22" t="n">
        <v>46858.94</v>
      </c>
      <c r="D8" s="23" t="n">
        <f aca="false">D7+C8</f>
        <v>72716.85</v>
      </c>
      <c r="E8" s="16" t="n">
        <f aca="false">D8-F8</f>
        <v>66339.84</v>
      </c>
      <c r="F8" s="24" t="n">
        <f aca="false">F7+SUM(G8:L8)</f>
        <v>6377.01</v>
      </c>
      <c r="G8" s="17" t="s">
        <v>14</v>
      </c>
      <c r="H8" s="26"/>
      <c r="I8" s="26"/>
      <c r="J8" s="27"/>
      <c r="K8" s="27"/>
      <c r="L8" s="27"/>
      <c r="M8" s="34" t="n">
        <v>45383</v>
      </c>
    </row>
    <row r="9" customFormat="false" ht="13.8" hidden="false" customHeight="false" outlineLevel="0" collapsed="false">
      <c r="A9" s="13" t="n">
        <v>43739</v>
      </c>
      <c r="B9" s="14"/>
      <c r="C9" s="22" t="n">
        <v>0</v>
      </c>
      <c r="D9" s="23" t="n">
        <f aca="false">D8+C9</f>
        <v>72716.85</v>
      </c>
      <c r="E9" s="16" t="n">
        <f aca="false">D9-F9</f>
        <v>66339.84</v>
      </c>
      <c r="F9" s="24" t="n">
        <f aca="false">F8+SUM(G9:L9)</f>
        <v>6377.01</v>
      </c>
      <c r="G9" s="17"/>
      <c r="H9" s="26"/>
      <c r="I9" s="26"/>
      <c r="J9" s="27"/>
      <c r="K9" s="27"/>
      <c r="L9" s="27"/>
      <c r="M9" s="34" t="n">
        <v>45566</v>
      </c>
    </row>
    <row r="10" customFormat="false" ht="13.8" hidden="false" customHeight="false" outlineLevel="0" collapsed="false">
      <c r="A10" s="13" t="n">
        <v>43952</v>
      </c>
      <c r="B10" s="14"/>
      <c r="C10" s="22" t="n">
        <v>6943.28</v>
      </c>
      <c r="D10" s="23" t="n">
        <f aca="false">D9+C10</f>
        <v>79660.13</v>
      </c>
      <c r="E10" s="16" t="n">
        <f aca="false">D10-F10</f>
        <v>73283.12</v>
      </c>
      <c r="F10" s="24" t="n">
        <f aca="false">F9+SUM(G10:L10)</f>
        <v>6377.01</v>
      </c>
      <c r="G10" s="26"/>
      <c r="H10" s="26"/>
      <c r="I10" s="26"/>
      <c r="J10" s="27"/>
      <c r="K10" s="27"/>
      <c r="L10" s="27"/>
      <c r="M10" s="34" t="n">
        <v>45778</v>
      </c>
    </row>
    <row r="11" customFormat="false" ht="13.8" hidden="false" customHeight="false" outlineLevel="0" collapsed="false">
      <c r="A11" s="13" t="n">
        <v>44136</v>
      </c>
      <c r="B11" s="14"/>
      <c r="C11" s="35" t="n">
        <v>4926.33</v>
      </c>
      <c r="D11" s="23" t="n">
        <f aca="false">D10+C11</f>
        <v>84586.46</v>
      </c>
      <c r="E11" s="16" t="n">
        <f aca="false">D11-F11</f>
        <v>78209.45</v>
      </c>
      <c r="F11" s="24" t="n">
        <f aca="false">F10+SUM(G11:L11)</f>
        <v>6377.01</v>
      </c>
      <c r="G11" s="26"/>
      <c r="H11" s="26"/>
      <c r="I11" s="33"/>
      <c r="J11" s="36"/>
      <c r="K11" s="27"/>
      <c r="L11" s="27"/>
      <c r="M11" s="34" t="n">
        <v>45955</v>
      </c>
    </row>
    <row r="12" customFormat="false" ht="13.8" hidden="false" customHeight="false" outlineLevel="0" collapsed="false">
      <c r="A12" s="13" t="n">
        <v>44276</v>
      </c>
      <c r="B12" s="14" t="s">
        <v>15</v>
      </c>
      <c r="C12" s="35" t="n">
        <v>718.25</v>
      </c>
      <c r="D12" s="23" t="n">
        <f aca="false">D11+C12</f>
        <v>85304.71</v>
      </c>
      <c r="E12" s="16" t="n">
        <f aca="false">D12-F12</f>
        <v>78927.7</v>
      </c>
      <c r="F12" s="24" t="n">
        <f aca="false">F11+SUM(G12:L12)</f>
        <v>6377.01</v>
      </c>
      <c r="G12" s="26"/>
      <c r="H12" s="26"/>
      <c r="I12" s="31"/>
      <c r="J12" s="36"/>
      <c r="K12" s="27"/>
      <c r="L12" s="27"/>
      <c r="M12" s="34" t="n">
        <v>45955</v>
      </c>
    </row>
    <row r="13" customFormat="false" ht="13.8" hidden="false" customHeight="false" outlineLevel="0" collapsed="false">
      <c r="A13" s="13" t="n">
        <v>44307</v>
      </c>
      <c r="B13" s="14"/>
      <c r="C13" s="37" t="n">
        <v>0</v>
      </c>
      <c r="D13" s="23" t="n">
        <f aca="false">D12+C13</f>
        <v>85304.71</v>
      </c>
      <c r="E13" s="16" t="n">
        <f aca="false">D13-F13</f>
        <v>78927.7</v>
      </c>
      <c r="F13" s="24" t="n">
        <f aca="false">F12+SUM(G13:L13)</f>
        <v>6377.01</v>
      </c>
      <c r="G13" s="26"/>
      <c r="H13" s="26"/>
      <c r="I13" s="31"/>
      <c r="J13" s="36"/>
      <c r="K13" s="27"/>
      <c r="L13" s="27"/>
      <c r="M13" s="34" t="n">
        <v>46113</v>
      </c>
    </row>
    <row r="14" s="12" customFormat="true" ht="13.8" hidden="false" customHeight="false" outlineLevel="0" collapsed="false">
      <c r="A14" s="13" t="n">
        <v>44490</v>
      </c>
      <c r="B14" s="38"/>
      <c r="C14" s="39" t="n">
        <v>6711.45</v>
      </c>
      <c r="D14" s="23" t="n">
        <f aca="false">D13+C14</f>
        <v>92016.16</v>
      </c>
      <c r="E14" s="16" t="n">
        <f aca="false">D14-F14</f>
        <v>85639.15</v>
      </c>
      <c r="F14" s="24" t="n">
        <f aca="false">F13+SUM(G14:L14)</f>
        <v>6377.01</v>
      </c>
      <c r="G14" s="26"/>
      <c r="H14" s="26"/>
      <c r="I14" s="31"/>
      <c r="J14" s="40"/>
      <c r="K14" s="41"/>
      <c r="L14" s="41"/>
      <c r="M14" s="34" t="n">
        <v>46296</v>
      </c>
    </row>
    <row r="15" s="50" customFormat="true" ht="15" hidden="false" customHeight="false" outlineLevel="0" collapsed="false">
      <c r="A15" s="42"/>
      <c r="B15" s="43" t="s">
        <v>16</v>
      </c>
      <c r="C15" s="44" t="n">
        <f aca="false">SUM(C3:C14)</f>
        <v>92016.16</v>
      </c>
      <c r="D15" s="45"/>
      <c r="E15" s="45"/>
      <c r="F15" s="45"/>
      <c r="G15" s="46"/>
      <c r="H15" s="46"/>
      <c r="I15" s="46"/>
      <c r="J15" s="47"/>
      <c r="K15" s="47" t="s">
        <v>17</v>
      </c>
      <c r="L15" s="48" t="n">
        <f aca="false">SUM(G3:L14)</f>
        <v>6377.01</v>
      </c>
      <c r="M15" s="49"/>
    </row>
    <row r="16" customFormat="false" ht="15" hidden="false" customHeight="false" outlineLevel="0" collapsed="false">
      <c r="J16" s="51"/>
      <c r="K16" s="52"/>
      <c r="L16" s="52"/>
    </row>
    <row r="17" customFormat="false" ht="15" hidden="false" customHeight="false" outlineLevel="0" collapsed="false">
      <c r="A17" s="53" t="s">
        <v>18</v>
      </c>
      <c r="B17" s="54"/>
      <c r="C17" s="55"/>
      <c r="G17" s="56"/>
      <c r="H17" s="57" t="s">
        <v>19</v>
      </c>
    </row>
    <row r="18" customFormat="false" ht="15" hidden="false" customHeight="false" outlineLevel="0" collapsed="false">
      <c r="A18" s="13" t="n">
        <v>43132</v>
      </c>
      <c r="B18" s="58" t="s">
        <v>20</v>
      </c>
      <c r="C18" s="59" t="n">
        <v>354.48</v>
      </c>
      <c r="D18" s="60"/>
      <c r="E18" s="60"/>
      <c r="F18" s="60"/>
      <c r="G18" s="61"/>
      <c r="H18" s="62" t="n">
        <f aca="false">C15-C26</f>
        <v>85639.15</v>
      </c>
    </row>
    <row r="19" customFormat="false" ht="15" hidden="false" customHeight="false" outlineLevel="0" collapsed="false">
      <c r="A19" s="13" t="n">
        <v>43405</v>
      </c>
      <c r="B19" s="14" t="s">
        <v>21</v>
      </c>
      <c r="C19" s="63" t="n">
        <v>1999</v>
      </c>
      <c r="D19" s="64"/>
      <c r="E19" s="64"/>
      <c r="F19" s="64"/>
    </row>
    <row r="20" customFormat="false" ht="15" hidden="false" customHeight="false" outlineLevel="0" collapsed="false">
      <c r="A20" s="13" t="n">
        <v>43405</v>
      </c>
      <c r="B20" s="14" t="s">
        <v>22</v>
      </c>
      <c r="C20" s="63" t="n">
        <v>858.5</v>
      </c>
      <c r="D20" s="64"/>
      <c r="E20" s="64"/>
      <c r="F20" s="64"/>
      <c r="G20" s="65"/>
      <c r="H20" s="66" t="s">
        <v>23</v>
      </c>
      <c r="I20" s="67" t="s">
        <v>24</v>
      </c>
    </row>
    <row r="21" customFormat="false" ht="15" hidden="false" customHeight="false" outlineLevel="0" collapsed="false">
      <c r="A21" s="13" t="n">
        <v>44013</v>
      </c>
      <c r="B21" s="14" t="s">
        <v>25</v>
      </c>
      <c r="C21" s="63" t="n">
        <v>1346.33</v>
      </c>
      <c r="D21" s="64"/>
      <c r="E21" s="64"/>
      <c r="F21" s="64"/>
      <c r="G21" s="68"/>
      <c r="H21" s="69" t="n">
        <f aca="false">+E7</f>
        <v>19480.9</v>
      </c>
      <c r="I21" s="70" t="n">
        <f aca="false">M7</f>
        <v>45200</v>
      </c>
    </row>
    <row r="22" customFormat="false" ht="13.8" hidden="false" customHeight="false" outlineLevel="0" collapsed="false">
      <c r="A22" s="13" t="n">
        <v>44276</v>
      </c>
      <c r="B22" s="14" t="s">
        <v>26</v>
      </c>
      <c r="C22" s="71" t="n">
        <v>500</v>
      </c>
      <c r="D22" s="64"/>
      <c r="E22" s="64"/>
      <c r="F22" s="64"/>
      <c r="G22" s="68"/>
      <c r="H22" s="69" t="n">
        <f aca="false">+E8-E7</f>
        <v>46858.94</v>
      </c>
      <c r="I22" s="70" t="n">
        <f aca="false">M8</f>
        <v>45383</v>
      </c>
    </row>
    <row r="23" customFormat="false" ht="13.8" hidden="false" customHeight="false" outlineLevel="0" collapsed="false">
      <c r="A23" s="13" t="n">
        <v>44307</v>
      </c>
      <c r="B23" s="14" t="s">
        <v>27</v>
      </c>
      <c r="C23" s="71" t="n">
        <v>604.9</v>
      </c>
      <c r="G23" s="68"/>
      <c r="H23" s="69" t="n">
        <f aca="false">+E9-E8</f>
        <v>0</v>
      </c>
      <c r="I23" s="70" t="n">
        <f aca="false">M9</f>
        <v>45566</v>
      </c>
    </row>
    <row r="24" customFormat="false" ht="13.8" hidden="false" customHeight="false" outlineLevel="0" collapsed="false">
      <c r="A24" s="13" t="n">
        <v>44307</v>
      </c>
      <c r="B24" s="14" t="s">
        <v>28</v>
      </c>
      <c r="C24" s="71" t="n">
        <v>713.8</v>
      </c>
      <c r="D24" s="52"/>
      <c r="E24" s="52"/>
      <c r="F24" s="52"/>
      <c r="G24" s="68"/>
      <c r="H24" s="69" t="n">
        <f aca="false">+E10-E9</f>
        <v>6943.28</v>
      </c>
      <c r="I24" s="70" t="n">
        <f aca="false">M10</f>
        <v>45778</v>
      </c>
    </row>
    <row r="25" customFormat="false" ht="13.8" hidden="false" customHeight="false" outlineLevel="0" collapsed="false">
      <c r="A25" s="72"/>
      <c r="B25" s="14"/>
      <c r="C25" s="73"/>
      <c r="G25" s="68"/>
      <c r="H25" s="69" t="n">
        <f aca="false">+E12-E10</f>
        <v>5644.58</v>
      </c>
      <c r="I25" s="70" t="n">
        <f aca="false">M12</f>
        <v>45955</v>
      </c>
    </row>
    <row r="26" customFormat="false" ht="13.8" hidden="false" customHeight="false" outlineLevel="0" collapsed="false">
      <c r="A26" s="74" t="s">
        <v>29</v>
      </c>
      <c r="B26" s="75"/>
      <c r="C26" s="76" t="n">
        <f aca="false">SUM(C18:C25)</f>
        <v>6377.01</v>
      </c>
      <c r="G26" s="68"/>
      <c r="H26" s="69" t="n">
        <f aca="false">+E13-E12</f>
        <v>0</v>
      </c>
      <c r="I26" s="70" t="n">
        <f aca="false">M13</f>
        <v>46113</v>
      </c>
    </row>
    <row r="27" customFormat="false" ht="13.8" hidden="false" customHeight="false" outlineLevel="0" collapsed="false">
      <c r="G27" s="68"/>
      <c r="H27" s="69" t="n">
        <f aca="false">+E14-E13</f>
        <v>6711.45</v>
      </c>
      <c r="I27" s="70" t="n">
        <f aca="false">M14</f>
        <v>46296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4CA0DF338DBC41859B63E0FCE25B1E" ma:contentTypeVersion="12" ma:contentTypeDescription="Create a new document." ma:contentTypeScope="" ma:versionID="f5e096a846de6e4cf733cfbb1dbb1360">
  <xsd:schema xmlns:xsd="http://www.w3.org/2001/XMLSchema" xmlns:xs="http://www.w3.org/2001/XMLSchema" xmlns:p="http://schemas.microsoft.com/office/2006/metadata/properties" xmlns:ns2="ec4b9967-4304-46fb-9bff-d3bdb7b9b466" xmlns:ns3="bcfb4eae-441a-434e-acf0-52e38edeb9fd" targetNamespace="http://schemas.microsoft.com/office/2006/metadata/properties" ma:root="true" ma:fieldsID="b5761299f4c68542827bfeeda9e1f1c0" ns2:_="" ns3:_="">
    <xsd:import namespace="ec4b9967-4304-46fb-9bff-d3bdb7b9b466"/>
    <xsd:import namespace="bcfb4eae-441a-434e-acf0-52e38edeb9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b9967-4304-46fb-9bff-d3bdb7b9b4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b4eae-441a-434e-acf0-52e38edeb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5DF9B2-504E-4157-B988-FB90C71C2870}"/>
</file>

<file path=customXml/itemProps2.xml><?xml version="1.0" encoding="utf-8"?>
<ds:datastoreItem xmlns:ds="http://schemas.openxmlformats.org/officeDocument/2006/customXml" ds:itemID="{1BC59359-23F1-4121-9EB2-71CEB42B9BAC}"/>
</file>

<file path=customXml/itemProps3.xml><?xml version="1.0" encoding="utf-8"?>
<ds:datastoreItem xmlns:ds="http://schemas.openxmlformats.org/officeDocument/2006/customXml" ds:itemID="{0129CECA-1AFA-4D87-A7AC-583756EDE9EB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2018-03-21T11:40:23Z</dcterms:created>
  <dc:creator>HTC5</dc:creator>
  <dc:description/>
  <dc:language>en-GB</dc:language>
  <cp:lastModifiedBy/>
  <dcterms:modified xsi:type="dcterms:W3CDTF">2021-12-15T15:32:18Z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0x010100C14CA0DF338DBC41859B63E0FCE25B1E</vt:lpwstr>
  </property>
</Properties>
</file>